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4295" windowHeight="46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R11" i="1"/>
  <c r="S11"/>
  <c r="T11"/>
  <c r="Q11"/>
  <c r="D11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R34"/>
  <c r="S34"/>
  <c r="T34"/>
  <c r="R18"/>
  <c r="S18"/>
  <c r="T18"/>
  <c r="D18" s="1"/>
  <c r="D23"/>
  <c r="D24"/>
  <c r="D25"/>
  <c r="D26"/>
  <c r="D27"/>
  <c r="D28"/>
  <c r="D29"/>
  <c r="D30"/>
  <c r="D31"/>
  <c r="D32"/>
  <c r="D33"/>
  <c r="T23"/>
  <c r="D19"/>
  <c r="D20"/>
  <c r="D21"/>
  <c r="D22"/>
  <c r="E34"/>
  <c r="F34"/>
  <c r="G34"/>
  <c r="H34"/>
  <c r="I34"/>
  <c r="J34"/>
  <c r="K34"/>
  <c r="L34"/>
  <c r="M34"/>
  <c r="N34"/>
  <c r="P34"/>
  <c r="Q34"/>
  <c r="O34"/>
  <c r="E11" l="1"/>
  <c r="F11"/>
  <c r="G11"/>
  <c r="H11"/>
  <c r="I11"/>
  <c r="J11"/>
  <c r="K11"/>
  <c r="L11"/>
  <c r="M11"/>
  <c r="N11"/>
  <c r="F23"/>
  <c r="G23"/>
  <c r="H23"/>
  <c r="I23"/>
  <c r="J23"/>
  <c r="K23"/>
  <c r="L23"/>
  <c r="M23"/>
  <c r="N23"/>
  <c r="O23"/>
  <c r="P23"/>
  <c r="Q23"/>
  <c r="E23"/>
  <c r="F18"/>
  <c r="G18"/>
  <c r="H18"/>
  <c r="I18"/>
  <c r="J18"/>
  <c r="K18"/>
  <c r="L18"/>
  <c r="M18"/>
  <c r="N18"/>
  <c r="O18"/>
  <c r="P18"/>
  <c r="Q18"/>
  <c r="E18"/>
  <c r="F12"/>
  <c r="G12"/>
  <c r="H12"/>
  <c r="I12"/>
  <c r="J12"/>
  <c r="K12"/>
  <c r="L12"/>
  <c r="M12"/>
  <c r="N12"/>
  <c r="O12"/>
  <c r="P12"/>
  <c r="Q12"/>
  <c r="E12"/>
  <c r="D13"/>
  <c r="D14"/>
  <c r="D15"/>
  <c r="D16"/>
  <c r="D17"/>
  <c r="O11" l="1"/>
  <c r="P11"/>
  <c r="D12"/>
</calcChain>
</file>

<file path=xl/sharedStrings.xml><?xml version="1.0" encoding="utf-8"?>
<sst xmlns="http://schemas.openxmlformats.org/spreadsheetml/2006/main" count="94" uniqueCount="54">
  <si>
    <t xml:space="preserve">№ </t>
  </si>
  <si>
    <t xml:space="preserve">Целевые индикаторы реализации  муниципальной программы </t>
  </si>
  <si>
    <t xml:space="preserve">                                                                       Значение по годам</t>
  </si>
  <si>
    <t>всего</t>
  </si>
  <si>
    <t>Тыс.руб</t>
  </si>
  <si>
    <t>« Развитие системы коммунальной инфраструктуры Сергеевского сельского поселения»</t>
  </si>
  <si>
    <t>Тыс.руб.</t>
  </si>
  <si>
    <t>Мероприятия в области жилищно коммунального хозяйства</t>
  </si>
  <si>
    <t>Проведение мероприятий по ремонту  системы водоснабжения.</t>
  </si>
  <si>
    <t>Организация в границах поселения водоснабжения населения</t>
  </si>
  <si>
    <t>Мероприятия по энергосбережению и повышению энергетической эффективности</t>
  </si>
  <si>
    <t>Перечисление взносов на капитальный ремонт на счет регионального оператора в целях формирования фонда капитального ремонта муниципального жилищного фонда</t>
  </si>
  <si>
    <t>«Развитие  автомобильных дорог».</t>
  </si>
  <si>
    <t>Текущий ремонт  внутрипоселковых  автомобильных дорог Сергеевского сельского поселения «</t>
  </si>
  <si>
    <t>Содержание автомобильных дорог и инженерных сооружений на них в границах поселений</t>
  </si>
  <si>
    <t>Капитальный ремонт, ремонт и содержание автомобильных дорог общего пользования населенных пунктов</t>
  </si>
  <si>
    <t>Капитальный ремонт и ремонт автомобильных дорог общнго пользования</t>
  </si>
  <si>
    <t>« Формирование  и управление  муниципальной собственностью  Сергеевского сельского поселения»</t>
  </si>
  <si>
    <t>Оформление технической документации на объекты недвижимого имущества.</t>
  </si>
  <si>
    <t>Кадастровые работы в отношении объектов недвижимости</t>
  </si>
  <si>
    <t>Описание местоположения границ территориальных зон  в координатах характерных точек и внесения  сведений о границах в государственный кадастр недвижимости.</t>
  </si>
  <si>
    <t>Оценка недвижимости, признание прав и регулирование отношений по муниципальной собственности</t>
  </si>
  <si>
    <t>Ведение учета граждан нуждающихся в жилых помещениях, предоставляемых по договорам социального найма</t>
  </si>
  <si>
    <t>Утверждение правил землепользования и застройки</t>
  </si>
  <si>
    <t>Утверждение генеральных планов поселения</t>
  </si>
  <si>
    <t>Передача полномочий по решению вопросов местного значения  в сфере градостроительной деятельности в границах поселений</t>
  </si>
  <si>
    <t>Содержание имущества, находящегося в собственности сельского поселения</t>
  </si>
  <si>
    <t>Оформление технических планов в отношение бесхозяйных газопроводов</t>
  </si>
  <si>
    <t>Повышение эффективности расходования бюджетных средств   Сергеевского сельского поселения»</t>
  </si>
  <si>
    <t>Осуществление функций руководства в сфере установленных функций содержания местного самоуправления</t>
  </si>
  <si>
    <t>Использование средств резервного фонда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</si>
  <si>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</si>
  <si>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</t>
  </si>
  <si>
    <t>Проведение мероприятий в сфере благоустройства</t>
  </si>
  <si>
    <t>Обеспечение проведения выборов и референдумов</t>
  </si>
  <si>
    <t>Осуществление первичного воинского учета на территориях, где отсутствуют военные комиссариаты</t>
  </si>
  <si>
    <t>Сопровождение программных продуктов</t>
  </si>
  <si>
    <t>Организация утилизации и переработки бытовых отходов и промышленных отходов</t>
  </si>
  <si>
    <t>Предоставление субсидий гражданам, ведущим личное подсобное хозяйство, на возмещение части затрат по производству молока</t>
  </si>
  <si>
    <t>Организация ритуальных услуг и надлежащее содержание мест захоронения бездомных</t>
  </si>
  <si>
    <t>Выплаты гражданам осужденных к исправительным работам на основании извещения Калачинского межмуниципального филиала ФКУ УИИ УФСИН</t>
  </si>
  <si>
    <t>Межбюджетные трансферты на реализацию полномочий по финансовому контролю за расходованием средств бюджетов поселений и распоряжением материальными ценностями, находящимися в собственности поселения, а также внутреннему муниципальному контролю в целях установления законности составления и исполнения бюджетов в отношении расходов, связанных с осуществлением закупок, достоверности учета таких расходов и отчетности</t>
  </si>
  <si>
    <t>Передача полномочий по решению вопросов местного значения на территории сельских поселений по организации и осущестивлению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</t>
  </si>
  <si>
    <t>Организация и проведение общественных работ на территориях сельского поселения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</si>
  <si>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</si>
  <si>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Иные межбюджетные трансферты на поощерение и материально-техническое оснащение за достижение значений показателей эффективности деятельности органов местного самоуправления</t>
  </si>
  <si>
    <t>Единица измерения</t>
  </si>
  <si>
    <t>К  муниципальной программе «Развитие экономического</t>
  </si>
  <si>
    <t xml:space="preserve">                                                                                                                                                  Приложение № 2</t>
  </si>
  <si>
    <t xml:space="preserve">к муниципальной программе "Развитие экономического потенциала </t>
  </si>
  <si>
    <t>Прочие расходы по обязательствам муниципальных образований</t>
  </si>
  <si>
    <t>Сергеевского сельского поселения Оконешниковского муниципального района Омской области на 2014-2027 годы"»</t>
  </si>
  <si>
    <t xml:space="preserve">Распределение объемов финансирования мероприятий муниципальной программы 
«Развитие экономического потенциала  Сергеевского сельского поселения Оконешниковского муниципального района Омской области» 
на 2014 – 2027 годы
</t>
  </si>
  <si>
    <t>Муниципальная программа «Развитие экономического потенциала Сергеевского сельского поселения на 2014-2027 годы».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</si>
</sst>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7" xfId="0" applyFont="1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6" fillId="0" borderId="7" xfId="0" applyFont="1" applyBorder="1" applyAlignment="1">
      <alignment vertical="top" wrapText="1"/>
    </xf>
    <xf numFmtId="0" fontId="0" fillId="0" borderId="7" xfId="0" applyBorder="1"/>
    <xf numFmtId="0" fontId="1" fillId="0" borderId="11" xfId="0" applyFont="1" applyBorder="1" applyAlignment="1">
      <alignment vertical="top" wrapText="1"/>
    </xf>
    <xf numFmtId="2" fontId="3" fillId="0" borderId="8" xfId="0" applyNumberFormat="1" applyFont="1" applyBorder="1" applyAlignment="1">
      <alignment wrapText="1"/>
    </xf>
    <xf numFmtId="2" fontId="6" fillId="0" borderId="7" xfId="0" applyNumberFormat="1" applyFont="1" applyBorder="1" applyAlignment="1">
      <alignment horizontal="left" wrapText="1"/>
    </xf>
    <xf numFmtId="2" fontId="6" fillId="2" borderId="7" xfId="0" applyNumberFormat="1" applyFont="1" applyFill="1" applyBorder="1" applyAlignment="1">
      <alignment horizontal="left" wrapText="1"/>
    </xf>
    <xf numFmtId="2" fontId="3" fillId="0" borderId="7" xfId="0" applyNumberFormat="1" applyFont="1" applyBorder="1" applyAlignment="1">
      <alignment horizontal="left" wrapText="1"/>
    </xf>
    <xf numFmtId="2" fontId="1" fillId="0" borderId="7" xfId="0" applyNumberFormat="1" applyFont="1" applyBorder="1" applyAlignment="1">
      <alignment horizontal="left"/>
    </xf>
    <xf numFmtId="2" fontId="1" fillId="0" borderId="7" xfId="0" applyNumberFormat="1" applyFont="1" applyBorder="1" applyAlignment="1">
      <alignment horizontal="left" wrapText="1"/>
    </xf>
    <xf numFmtId="2" fontId="1" fillId="2" borderId="7" xfId="0" applyNumberFormat="1" applyFont="1" applyFill="1" applyBorder="1" applyAlignment="1">
      <alignment horizontal="left" wrapText="1"/>
    </xf>
    <xf numFmtId="2" fontId="1" fillId="0" borderId="7" xfId="0" applyNumberFormat="1" applyFont="1" applyBorder="1" applyAlignment="1">
      <alignment horizontal="center" wrapText="1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 wrapText="1"/>
    </xf>
    <xf numFmtId="2" fontId="1" fillId="0" borderId="8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left" wrapText="1"/>
    </xf>
    <xf numFmtId="2" fontId="3" fillId="0" borderId="8" xfId="0" applyNumberFormat="1" applyFont="1" applyBorder="1" applyAlignment="1">
      <alignment horizontal="left" wrapText="1"/>
    </xf>
    <xf numFmtId="2" fontId="3" fillId="2" borderId="8" xfId="0" applyNumberFormat="1" applyFont="1" applyFill="1" applyBorder="1" applyAlignment="1">
      <alignment horizontal="left" wrapText="1"/>
    </xf>
    <xf numFmtId="2" fontId="1" fillId="0" borderId="8" xfId="0" applyNumberFormat="1" applyFont="1" applyBorder="1" applyAlignment="1">
      <alignment horizontal="left"/>
    </xf>
    <xf numFmtId="2" fontId="1" fillId="0" borderId="7" xfId="0" applyNumberFormat="1" applyFont="1" applyFill="1" applyBorder="1" applyAlignment="1">
      <alignment horizontal="left" wrapText="1"/>
    </xf>
    <xf numFmtId="2" fontId="1" fillId="0" borderId="10" xfId="0" applyNumberFormat="1" applyFont="1" applyBorder="1" applyAlignment="1">
      <alignment horizontal="left" wrapText="1"/>
    </xf>
    <xf numFmtId="2" fontId="1" fillId="0" borderId="9" xfId="0" applyNumberFormat="1" applyFont="1" applyBorder="1" applyAlignment="1">
      <alignment horizontal="left"/>
    </xf>
    <xf numFmtId="2" fontId="1" fillId="2" borderId="7" xfId="0" applyNumberFormat="1" applyFont="1" applyFill="1" applyBorder="1" applyAlignment="1">
      <alignment horizontal="left"/>
    </xf>
    <xf numFmtId="2" fontId="1" fillId="0" borderId="7" xfId="0" applyNumberFormat="1" applyFont="1" applyFill="1" applyBorder="1" applyAlignment="1">
      <alignment horizontal="left"/>
    </xf>
    <xf numFmtId="0" fontId="7" fillId="2" borderId="0" xfId="0" applyFont="1" applyFill="1"/>
    <xf numFmtId="0" fontId="6" fillId="2" borderId="7" xfId="0" applyFont="1" applyFill="1" applyBorder="1" applyAlignment="1">
      <alignment horizontal="left" vertical="top" wrapText="1"/>
    </xf>
    <xf numFmtId="2" fontId="8" fillId="2" borderId="7" xfId="0" applyNumberFormat="1" applyFont="1" applyFill="1" applyBorder="1" applyAlignment="1">
      <alignment horizontal="left" wrapText="1"/>
    </xf>
    <xf numFmtId="2" fontId="8" fillId="2" borderId="7" xfId="0" applyNumberFormat="1" applyFont="1" applyFill="1" applyBorder="1" applyAlignment="1">
      <alignment horizontal="center" wrapText="1"/>
    </xf>
    <xf numFmtId="2" fontId="8" fillId="2" borderId="8" xfId="0" applyNumberFormat="1" applyFont="1" applyFill="1" applyBorder="1" applyAlignment="1">
      <alignment horizontal="center" wrapText="1"/>
    </xf>
    <xf numFmtId="2" fontId="8" fillId="2" borderId="8" xfId="0" applyNumberFormat="1" applyFont="1" applyFill="1" applyBorder="1" applyAlignment="1">
      <alignment horizontal="left" wrapText="1"/>
    </xf>
    <xf numFmtId="2" fontId="8" fillId="2" borderId="10" xfId="0" applyNumberFormat="1" applyFont="1" applyFill="1" applyBorder="1" applyAlignment="1">
      <alignment horizontal="left" wrapText="1"/>
    </xf>
    <xf numFmtId="2" fontId="8" fillId="2" borderId="7" xfId="0" applyNumberFormat="1" applyFont="1" applyFill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6" fillId="0" borderId="13" xfId="0" applyFont="1" applyBorder="1" applyAlignment="1">
      <alignment vertical="top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4" xfId="0" applyFont="1" applyBorder="1" applyAlignment="1">
      <alignment vertical="top" wrapText="1"/>
    </xf>
    <xf numFmtId="0" fontId="3" fillId="0" borderId="14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2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1" fillId="0" borderId="7" xfId="0" applyFont="1" applyBorder="1" applyAlignment="1">
      <alignment horizontal="left"/>
    </xf>
    <xf numFmtId="0" fontId="1" fillId="0" borderId="12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2" fontId="3" fillId="0" borderId="10" xfId="0" applyNumberFormat="1" applyFont="1" applyBorder="1" applyAlignment="1">
      <alignment wrapText="1"/>
    </xf>
    <xf numFmtId="2" fontId="6" fillId="2" borderId="10" xfId="0" applyNumberFormat="1" applyFont="1" applyFill="1" applyBorder="1" applyAlignment="1">
      <alignment wrapText="1"/>
    </xf>
    <xf numFmtId="0" fontId="1" fillId="0" borderId="7" xfId="0" applyFont="1" applyBorder="1"/>
    <xf numFmtId="0" fontId="3" fillId="0" borderId="7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2"/>
  <sheetViews>
    <sheetView tabSelected="1" zoomScale="93" zoomScaleNormal="93" workbookViewId="0">
      <selection activeCell="D12" sqref="D12"/>
    </sheetView>
  </sheetViews>
  <sheetFormatPr defaultRowHeight="15"/>
  <cols>
    <col min="2" max="2" width="32.42578125" customWidth="1"/>
    <col min="14" max="14" width="9.140625" style="44"/>
    <col min="17" max="17" width="9.140625" customWidth="1"/>
    <col min="18" max="19" width="9.140625" hidden="1" customWidth="1"/>
  </cols>
  <sheetData>
    <row r="1" spans="1:20">
      <c r="A1" s="69" t="s">
        <v>48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</row>
    <row r="2" spans="1:20">
      <c r="A2" s="69" t="s">
        <v>49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S2" s="20" t="s">
        <v>47</v>
      </c>
    </row>
    <row r="3" spans="1:20">
      <c r="A3" s="69" t="s">
        <v>51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5" spans="1:20" ht="88.5" customHeight="1">
      <c r="A5" s="70" t="s">
        <v>52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</row>
    <row r="7" spans="1:20" ht="15.75" thickBot="1"/>
    <row r="8" spans="1:20" ht="35.25" customHeight="1">
      <c r="A8" s="72" t="s">
        <v>0</v>
      </c>
      <c r="B8" s="66" t="s">
        <v>1</v>
      </c>
      <c r="C8" s="73" t="s">
        <v>46</v>
      </c>
      <c r="D8" s="76" t="s">
        <v>2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</row>
    <row r="9" spans="1:20" ht="15.75" hidden="1" customHeight="1" thickBot="1">
      <c r="A9" s="72"/>
      <c r="B9" s="67"/>
      <c r="C9" s="74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0" ht="15.75" thickBot="1">
      <c r="A10" s="72"/>
      <c r="B10" s="68"/>
      <c r="C10" s="75"/>
      <c r="D10" s="6" t="s">
        <v>3</v>
      </c>
      <c r="E10" s="6">
        <v>2014</v>
      </c>
      <c r="F10" s="6">
        <v>2015</v>
      </c>
      <c r="G10" s="6">
        <v>2016</v>
      </c>
      <c r="H10" s="6">
        <v>2017</v>
      </c>
      <c r="I10" s="4">
        <v>2018</v>
      </c>
      <c r="J10" s="4">
        <v>2019</v>
      </c>
      <c r="K10" s="4">
        <v>2020</v>
      </c>
      <c r="L10" s="4">
        <v>2021</v>
      </c>
      <c r="M10" s="4">
        <v>2022</v>
      </c>
      <c r="N10" s="45">
        <v>2023</v>
      </c>
      <c r="O10" s="4">
        <v>2024</v>
      </c>
      <c r="P10" s="5">
        <v>2025</v>
      </c>
      <c r="Q10" s="5">
        <v>2026</v>
      </c>
      <c r="R10" s="22"/>
      <c r="S10" s="22"/>
      <c r="T10" s="5">
        <v>2027</v>
      </c>
    </row>
    <row r="11" spans="1:20" ht="58.5" customHeight="1">
      <c r="A11" s="63"/>
      <c r="B11" s="53" t="s">
        <v>53</v>
      </c>
      <c r="C11" s="23" t="s">
        <v>4</v>
      </c>
      <c r="D11" s="77">
        <f>D18+D12+D23+D34</f>
        <v>58465.91</v>
      </c>
      <c r="E11" s="77">
        <f t="shared" ref="E11:Q11" si="0">E18+E12+E23+E34</f>
        <v>2618</v>
      </c>
      <c r="F11" s="77">
        <f t="shared" si="0"/>
        <v>2724.4999999999995</v>
      </c>
      <c r="G11" s="77">
        <f t="shared" si="0"/>
        <v>3220.7</v>
      </c>
      <c r="H11" s="77">
        <f t="shared" si="0"/>
        <v>3082.18</v>
      </c>
      <c r="I11" s="77">
        <f t="shared" si="0"/>
        <v>2822.83</v>
      </c>
      <c r="J11" s="77">
        <f t="shared" si="0"/>
        <v>4422.9799999999996</v>
      </c>
      <c r="K11" s="77">
        <f t="shared" si="0"/>
        <v>4376.2699999999995</v>
      </c>
      <c r="L11" s="77">
        <f t="shared" si="0"/>
        <v>4166.2300000000005</v>
      </c>
      <c r="M11" s="77">
        <f t="shared" si="0"/>
        <v>3882.8899999999994</v>
      </c>
      <c r="N11" s="78">
        <f t="shared" si="0"/>
        <v>6493.87</v>
      </c>
      <c r="O11" s="77">
        <f t="shared" si="0"/>
        <v>5545.0700000000006</v>
      </c>
      <c r="P11" s="77">
        <f t="shared" si="0"/>
        <v>4899.1899999999996</v>
      </c>
      <c r="Q11" s="77">
        <f>Q18+Q12+Q23+Q34</f>
        <v>5084.2</v>
      </c>
      <c r="R11" s="77">
        <f t="shared" ref="R11:T11" si="1">R18+R12+R23+R34</f>
        <v>0</v>
      </c>
      <c r="S11" s="77">
        <f t="shared" si="1"/>
        <v>0</v>
      </c>
      <c r="T11" s="77">
        <f t="shared" si="1"/>
        <v>5139</v>
      </c>
    </row>
    <row r="12" spans="1:20" ht="51.75" customHeight="1">
      <c r="A12" s="64">
        <v>1</v>
      </c>
      <c r="B12" s="54" t="s">
        <v>5</v>
      </c>
      <c r="C12" s="21" t="s">
        <v>6</v>
      </c>
      <c r="D12" s="25">
        <f t="shared" ref="D12:D16" si="2">E12+F12+G12+H12+I12+J12+K12+L12+M12+N12+O12+P12+Q12</f>
        <v>20.5</v>
      </c>
      <c r="E12" s="25">
        <f>E13+E14+E15+E16+E17</f>
        <v>0</v>
      </c>
      <c r="F12" s="25">
        <f t="shared" ref="F12:Q12" si="3">F13+F14+F15+F16+F17</f>
        <v>20.5</v>
      </c>
      <c r="G12" s="25">
        <f t="shared" si="3"/>
        <v>0</v>
      </c>
      <c r="H12" s="25">
        <f t="shared" si="3"/>
        <v>0</v>
      </c>
      <c r="I12" s="25">
        <f t="shared" si="3"/>
        <v>0</v>
      </c>
      <c r="J12" s="25">
        <f t="shared" si="3"/>
        <v>0</v>
      </c>
      <c r="K12" s="25">
        <f t="shared" si="3"/>
        <v>0</v>
      </c>
      <c r="L12" s="25">
        <f t="shared" si="3"/>
        <v>0</v>
      </c>
      <c r="M12" s="25">
        <f t="shared" si="3"/>
        <v>0</v>
      </c>
      <c r="N12" s="26">
        <f t="shared" si="3"/>
        <v>0</v>
      </c>
      <c r="O12" s="25">
        <f t="shared" si="3"/>
        <v>0</v>
      </c>
      <c r="P12" s="25">
        <f t="shared" si="3"/>
        <v>0</v>
      </c>
      <c r="Q12" s="25">
        <f t="shared" si="3"/>
        <v>0</v>
      </c>
      <c r="T12" s="79">
        <v>0</v>
      </c>
    </row>
    <row r="13" spans="1:20" ht="24" thickBot="1">
      <c r="A13" s="7"/>
      <c r="B13" s="55" t="s">
        <v>7</v>
      </c>
      <c r="C13" s="9" t="s">
        <v>6</v>
      </c>
      <c r="D13" s="27">
        <f t="shared" si="2"/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6">
        <v>0</v>
      </c>
      <c r="O13" s="27">
        <v>0</v>
      </c>
      <c r="P13" s="28">
        <v>0</v>
      </c>
      <c r="Q13" s="28">
        <v>0</v>
      </c>
      <c r="T13" s="79">
        <v>0</v>
      </c>
    </row>
    <row r="14" spans="1:20" ht="27" customHeight="1" thickBot="1">
      <c r="A14" s="7"/>
      <c r="B14" s="56" t="s">
        <v>8</v>
      </c>
      <c r="C14" s="2" t="s">
        <v>4</v>
      </c>
      <c r="D14" s="27">
        <f t="shared" si="2"/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6">
        <v>0</v>
      </c>
      <c r="O14" s="27">
        <v>0</v>
      </c>
      <c r="P14" s="27">
        <v>0</v>
      </c>
      <c r="Q14" s="27">
        <v>0</v>
      </c>
      <c r="T14" s="79">
        <v>0</v>
      </c>
    </row>
    <row r="15" spans="1:20" ht="28.5" customHeight="1">
      <c r="A15" s="7"/>
      <c r="B15" s="57" t="s">
        <v>9</v>
      </c>
      <c r="C15" s="2" t="s">
        <v>4</v>
      </c>
      <c r="D15" s="27">
        <f t="shared" si="2"/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6">
        <v>0</v>
      </c>
      <c r="O15" s="27">
        <v>0</v>
      </c>
      <c r="P15" s="27">
        <v>0</v>
      </c>
      <c r="Q15" s="27">
        <v>0</v>
      </c>
      <c r="T15" s="79">
        <v>0</v>
      </c>
    </row>
    <row r="16" spans="1:20" ht="31.5" customHeight="1">
      <c r="A16" s="7"/>
      <c r="B16" s="55" t="s">
        <v>10</v>
      </c>
      <c r="C16" s="3" t="s">
        <v>4</v>
      </c>
      <c r="D16" s="27">
        <f t="shared" si="2"/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6">
        <v>0</v>
      </c>
      <c r="O16" s="27">
        <v>0</v>
      </c>
      <c r="P16" s="27">
        <v>0</v>
      </c>
      <c r="Q16" s="27">
        <v>0</v>
      </c>
      <c r="T16" s="79">
        <v>0</v>
      </c>
    </row>
    <row r="17" spans="1:20" ht="45.75">
      <c r="A17" s="7"/>
      <c r="B17" s="55" t="s">
        <v>11</v>
      </c>
      <c r="C17" s="8" t="s">
        <v>4</v>
      </c>
      <c r="D17" s="27">
        <f>E17+F17+G17+H17+I17+J17+K17+L17+M17+N17+O17+P17+Q17</f>
        <v>20.5</v>
      </c>
      <c r="E17" s="29">
        <v>0</v>
      </c>
      <c r="F17" s="29">
        <v>20.5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46">
        <v>0</v>
      </c>
      <c r="O17" s="29">
        <v>0</v>
      </c>
      <c r="P17" s="28">
        <v>0</v>
      </c>
      <c r="Q17" s="28">
        <v>0</v>
      </c>
      <c r="T17" s="79">
        <v>0</v>
      </c>
    </row>
    <row r="18" spans="1:20" ht="15.75" thickBot="1">
      <c r="A18" s="7">
        <v>2</v>
      </c>
      <c r="B18" s="10" t="s">
        <v>12</v>
      </c>
      <c r="C18" s="9" t="s">
        <v>4</v>
      </c>
      <c r="D18" s="24">
        <f>E18+F18+G18+H18+I18+J18+K18+L18+M18+N18+O18+P18+Q18+T18</f>
        <v>12082.03</v>
      </c>
      <c r="E18" s="27">
        <f>E19+E20+E21+E22</f>
        <v>244.5</v>
      </c>
      <c r="F18" s="27">
        <f t="shared" ref="F18:T18" si="4">F19+F20+F21+F22</f>
        <v>331.1</v>
      </c>
      <c r="G18" s="27">
        <f t="shared" si="4"/>
        <v>659.75</v>
      </c>
      <c r="H18" s="27">
        <f t="shared" si="4"/>
        <v>750</v>
      </c>
      <c r="I18" s="27">
        <f t="shared" si="4"/>
        <v>750</v>
      </c>
      <c r="J18" s="27">
        <f t="shared" si="4"/>
        <v>954.73</v>
      </c>
      <c r="K18" s="27">
        <f t="shared" si="4"/>
        <v>901.33999999999992</v>
      </c>
      <c r="L18" s="27">
        <f t="shared" si="4"/>
        <v>752.16</v>
      </c>
      <c r="M18" s="27">
        <f t="shared" si="4"/>
        <v>807.7</v>
      </c>
      <c r="N18" s="26">
        <f t="shared" si="4"/>
        <v>1400.25</v>
      </c>
      <c r="O18" s="27">
        <f t="shared" si="4"/>
        <v>929.04</v>
      </c>
      <c r="P18" s="27">
        <f t="shared" si="4"/>
        <v>950.45</v>
      </c>
      <c r="Q18" s="27">
        <f t="shared" si="4"/>
        <v>1281.81</v>
      </c>
      <c r="R18" s="27">
        <f t="shared" si="4"/>
        <v>0</v>
      </c>
      <c r="S18" s="27">
        <f t="shared" si="4"/>
        <v>0</v>
      </c>
      <c r="T18" s="27">
        <f t="shared" si="4"/>
        <v>1369.2</v>
      </c>
    </row>
    <row r="19" spans="1:20" ht="35.25" thickBot="1">
      <c r="A19" s="52"/>
      <c r="B19" s="11" t="s">
        <v>13</v>
      </c>
      <c r="C19" s="9" t="s">
        <v>4</v>
      </c>
      <c r="D19" s="24">
        <f t="shared" ref="D19:D21" si="5">E19+F19+G19+H19+I19+J19+K19+L19+M19+N19+O19+P19+Q19+T19</f>
        <v>5228.7</v>
      </c>
      <c r="E19" s="31">
        <v>102.1</v>
      </c>
      <c r="F19" s="31">
        <v>0</v>
      </c>
      <c r="G19" s="31">
        <v>401.86</v>
      </c>
      <c r="H19" s="31">
        <v>107</v>
      </c>
      <c r="I19" s="31">
        <v>107</v>
      </c>
      <c r="J19" s="31">
        <v>575.79999999999995</v>
      </c>
      <c r="K19" s="31">
        <v>572.91</v>
      </c>
      <c r="L19" s="31">
        <v>602.16</v>
      </c>
      <c r="M19" s="31">
        <v>657.7</v>
      </c>
      <c r="N19" s="47">
        <v>252.97</v>
      </c>
      <c r="O19" s="31">
        <v>250</v>
      </c>
      <c r="P19" s="32">
        <v>250</v>
      </c>
      <c r="Q19" s="32">
        <v>250</v>
      </c>
      <c r="T19" s="79">
        <v>1099.2</v>
      </c>
    </row>
    <row r="20" spans="1:20" ht="35.25" thickBot="1">
      <c r="A20" s="52"/>
      <c r="B20" s="11" t="s">
        <v>14</v>
      </c>
      <c r="C20" s="9" t="s">
        <v>4</v>
      </c>
      <c r="D20" s="24">
        <f t="shared" si="5"/>
        <v>6472.23</v>
      </c>
      <c r="E20" s="31">
        <v>92.4</v>
      </c>
      <c r="F20" s="31">
        <v>0</v>
      </c>
      <c r="G20" s="31">
        <v>257.89</v>
      </c>
      <c r="H20" s="31">
        <v>643</v>
      </c>
      <c r="I20" s="31">
        <v>643</v>
      </c>
      <c r="J20" s="31">
        <v>378.93</v>
      </c>
      <c r="K20" s="31">
        <v>328.43</v>
      </c>
      <c r="L20" s="31">
        <v>150</v>
      </c>
      <c r="M20" s="31">
        <v>150</v>
      </c>
      <c r="N20" s="47">
        <v>1147.28</v>
      </c>
      <c r="O20" s="31">
        <v>679.04</v>
      </c>
      <c r="P20" s="32">
        <v>700.45</v>
      </c>
      <c r="Q20" s="32">
        <v>1031.81</v>
      </c>
      <c r="T20" s="79">
        <v>270</v>
      </c>
    </row>
    <row r="21" spans="1:20" ht="33.75">
      <c r="A21" s="3"/>
      <c r="B21" s="12" t="s">
        <v>15</v>
      </c>
      <c r="C21" s="13" t="s">
        <v>6</v>
      </c>
      <c r="D21" s="24">
        <f t="shared" si="5"/>
        <v>356.1</v>
      </c>
      <c r="E21" s="31">
        <v>25</v>
      </c>
      <c r="F21" s="31">
        <v>331.1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47">
        <v>0</v>
      </c>
      <c r="O21" s="31">
        <v>0</v>
      </c>
      <c r="P21" s="32">
        <v>0</v>
      </c>
      <c r="Q21" s="32">
        <v>0</v>
      </c>
      <c r="T21" s="79">
        <v>0</v>
      </c>
    </row>
    <row r="22" spans="1:20" ht="14.25" customHeight="1">
      <c r="A22" s="1"/>
      <c r="B22" s="58" t="s">
        <v>16</v>
      </c>
      <c r="C22" s="1" t="s">
        <v>6</v>
      </c>
      <c r="D22" s="24">
        <f>E22+F22+G22+H22+I22+J22+K22+L22+M22+N22+O22+P22+Q22+T22</f>
        <v>25</v>
      </c>
      <c r="E22" s="33">
        <v>25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48">
        <v>0</v>
      </c>
      <c r="O22" s="33">
        <v>0</v>
      </c>
      <c r="P22" s="34">
        <v>0</v>
      </c>
      <c r="Q22" s="34">
        <v>0</v>
      </c>
      <c r="T22" s="79">
        <v>0</v>
      </c>
    </row>
    <row r="23" spans="1:20" ht="33.75" thickBot="1">
      <c r="A23" s="7">
        <v>3</v>
      </c>
      <c r="B23" s="10" t="s">
        <v>17</v>
      </c>
      <c r="C23" s="14" t="s">
        <v>4</v>
      </c>
      <c r="D23" s="27">
        <f>E23+F23+G23+H23+I23+J23+K23+L23+M23+N23+O23+P23+Q23+T23</f>
        <v>956.87000000000012</v>
      </c>
      <c r="E23" s="27">
        <f>E24+E25+E26+E27+E28+E29+E30+E31+E32+E33</f>
        <v>69.5</v>
      </c>
      <c r="F23" s="27">
        <f t="shared" ref="F23:Q23" si="6">F24+F25+F26+F27+F28+F29+F30+F31+F32+F33</f>
        <v>2</v>
      </c>
      <c r="G23" s="27">
        <f t="shared" si="6"/>
        <v>1</v>
      </c>
      <c r="H23" s="27">
        <f t="shared" si="6"/>
        <v>106</v>
      </c>
      <c r="I23" s="27">
        <f t="shared" si="6"/>
        <v>0</v>
      </c>
      <c r="J23" s="27">
        <f t="shared" si="6"/>
        <v>30.23</v>
      </c>
      <c r="K23" s="27">
        <f t="shared" si="6"/>
        <v>103.5</v>
      </c>
      <c r="L23" s="27">
        <f t="shared" si="6"/>
        <v>183.29</v>
      </c>
      <c r="M23" s="27">
        <f t="shared" si="6"/>
        <v>23.5</v>
      </c>
      <c r="N23" s="26">
        <f t="shared" si="6"/>
        <v>93.45</v>
      </c>
      <c r="O23" s="27">
        <f t="shared" si="6"/>
        <v>37.1</v>
      </c>
      <c r="P23" s="27">
        <f t="shared" si="6"/>
        <v>37.1</v>
      </c>
      <c r="Q23" s="27">
        <f t="shared" si="6"/>
        <v>135.1</v>
      </c>
      <c r="T23" s="80">
        <f>T24+T25+T26+T27+T28+T29+T30+T31+T32+T33</f>
        <v>135.1</v>
      </c>
    </row>
    <row r="24" spans="1:20" ht="24" thickBot="1">
      <c r="A24" s="52"/>
      <c r="B24" s="11" t="s">
        <v>18</v>
      </c>
      <c r="C24" s="9" t="s">
        <v>4</v>
      </c>
      <c r="D24" s="27">
        <f>E24+F24+G24+H24+I24+J24+K24+L24+M24+N24+O24+P24+Q24+T24</f>
        <v>141.35</v>
      </c>
      <c r="E24" s="29">
        <v>69.5</v>
      </c>
      <c r="F24" s="29">
        <v>0</v>
      </c>
      <c r="G24" s="29">
        <v>0</v>
      </c>
      <c r="H24" s="29">
        <v>5</v>
      </c>
      <c r="I24" s="29">
        <v>0</v>
      </c>
      <c r="J24" s="29">
        <v>0</v>
      </c>
      <c r="K24" s="29">
        <v>1.5</v>
      </c>
      <c r="L24" s="29">
        <v>1.5</v>
      </c>
      <c r="M24" s="29">
        <v>1.5</v>
      </c>
      <c r="N24" s="46">
        <v>57.85</v>
      </c>
      <c r="O24" s="29">
        <v>1.5</v>
      </c>
      <c r="P24" s="28">
        <v>1.5</v>
      </c>
      <c r="Q24" s="28">
        <v>1.5</v>
      </c>
      <c r="T24" s="79">
        <v>0</v>
      </c>
    </row>
    <row r="25" spans="1:20" ht="24" thickBot="1">
      <c r="A25" s="52"/>
      <c r="B25" s="11" t="s">
        <v>19</v>
      </c>
      <c r="C25" s="9" t="s">
        <v>4</v>
      </c>
      <c r="D25" s="27">
        <f t="shared" ref="D24:D32" si="7">E25+F25+G25+H25+I25+J25+K25+L25+M25+N25+O25+P25+Q25+T25</f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46">
        <v>0</v>
      </c>
      <c r="O25" s="29">
        <v>0</v>
      </c>
      <c r="P25" s="28">
        <v>0</v>
      </c>
      <c r="Q25" s="28">
        <v>0</v>
      </c>
      <c r="T25" s="79">
        <v>0</v>
      </c>
    </row>
    <row r="26" spans="1:20" ht="58.5" customHeight="1" thickBot="1">
      <c r="A26" s="52"/>
      <c r="B26" s="11" t="s">
        <v>20</v>
      </c>
      <c r="C26" s="14" t="s">
        <v>4</v>
      </c>
      <c r="D26" s="27">
        <f t="shared" si="7"/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46">
        <v>0</v>
      </c>
      <c r="O26" s="29">
        <v>0</v>
      </c>
      <c r="P26" s="28">
        <v>0</v>
      </c>
      <c r="Q26" s="28">
        <v>0</v>
      </c>
      <c r="T26" s="79">
        <v>0</v>
      </c>
    </row>
    <row r="27" spans="1:20" ht="42.75" customHeight="1" thickBot="1">
      <c r="A27" s="52"/>
      <c r="B27" s="11" t="s">
        <v>21</v>
      </c>
      <c r="C27" s="14" t="s">
        <v>4</v>
      </c>
      <c r="D27" s="27">
        <f t="shared" si="7"/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46">
        <v>0</v>
      </c>
      <c r="O27" s="29">
        <v>0</v>
      </c>
      <c r="P27" s="28">
        <v>0</v>
      </c>
      <c r="Q27" s="28">
        <v>0</v>
      </c>
      <c r="T27" s="79">
        <v>0</v>
      </c>
    </row>
    <row r="28" spans="1:20" ht="42.75" customHeight="1" thickBot="1">
      <c r="A28" s="52"/>
      <c r="B28" s="11" t="s">
        <v>22</v>
      </c>
      <c r="C28" s="14" t="s">
        <v>4</v>
      </c>
      <c r="D28" s="27">
        <f t="shared" si="7"/>
        <v>12</v>
      </c>
      <c r="E28" s="29">
        <v>0</v>
      </c>
      <c r="F28" s="29">
        <v>1</v>
      </c>
      <c r="G28" s="29">
        <v>1</v>
      </c>
      <c r="H28" s="29">
        <v>1</v>
      </c>
      <c r="I28" s="29">
        <v>0</v>
      </c>
      <c r="J28" s="29">
        <v>1</v>
      </c>
      <c r="K28" s="29">
        <v>1</v>
      </c>
      <c r="L28" s="29">
        <v>1</v>
      </c>
      <c r="M28" s="29">
        <v>1</v>
      </c>
      <c r="N28" s="46">
        <v>1</v>
      </c>
      <c r="O28" s="29">
        <v>1</v>
      </c>
      <c r="P28" s="28">
        <v>1</v>
      </c>
      <c r="Q28" s="28">
        <v>1</v>
      </c>
      <c r="T28" s="79">
        <v>1</v>
      </c>
    </row>
    <row r="29" spans="1:20" ht="24" thickBot="1">
      <c r="A29" s="52"/>
      <c r="B29" s="11" t="s">
        <v>23</v>
      </c>
      <c r="C29" s="14" t="s">
        <v>4</v>
      </c>
      <c r="D29" s="27">
        <f t="shared" si="7"/>
        <v>100</v>
      </c>
      <c r="E29" s="29">
        <v>0</v>
      </c>
      <c r="F29" s="29">
        <v>0</v>
      </c>
      <c r="G29" s="29">
        <v>0</v>
      </c>
      <c r="H29" s="29">
        <v>100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46">
        <v>0</v>
      </c>
      <c r="O29" s="29">
        <v>0</v>
      </c>
      <c r="P29" s="28">
        <v>0</v>
      </c>
      <c r="Q29" s="28">
        <v>0</v>
      </c>
      <c r="T29" s="79">
        <v>0</v>
      </c>
    </row>
    <row r="30" spans="1:20" ht="15.75" thickBot="1">
      <c r="A30" s="52"/>
      <c r="B30" s="11" t="s">
        <v>24</v>
      </c>
      <c r="C30" s="14" t="s">
        <v>4</v>
      </c>
      <c r="D30" s="27">
        <f t="shared" si="7"/>
        <v>1</v>
      </c>
      <c r="E30" s="29">
        <v>0</v>
      </c>
      <c r="F30" s="29">
        <v>1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46">
        <v>0</v>
      </c>
      <c r="O30" s="29">
        <v>0</v>
      </c>
      <c r="P30" s="28">
        <v>0</v>
      </c>
      <c r="Q30" s="28">
        <v>0</v>
      </c>
      <c r="T30" s="79">
        <v>0</v>
      </c>
    </row>
    <row r="31" spans="1:20" ht="54.75" customHeight="1">
      <c r="A31" s="52"/>
      <c r="B31" s="57" t="s">
        <v>25</v>
      </c>
      <c r="C31" s="15" t="s">
        <v>4</v>
      </c>
      <c r="D31" s="27">
        <f t="shared" si="7"/>
        <v>9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1</v>
      </c>
      <c r="K31" s="35">
        <v>1</v>
      </c>
      <c r="L31" s="29">
        <v>1</v>
      </c>
      <c r="M31" s="35">
        <v>1</v>
      </c>
      <c r="N31" s="49">
        <v>1</v>
      </c>
      <c r="O31" s="35">
        <v>1</v>
      </c>
      <c r="P31" s="28">
        <v>1</v>
      </c>
      <c r="Q31" s="28">
        <v>1</v>
      </c>
      <c r="T31" s="79">
        <v>1</v>
      </c>
    </row>
    <row r="32" spans="1:20" ht="23.25">
      <c r="A32" s="52"/>
      <c r="B32" s="55" t="s">
        <v>26</v>
      </c>
      <c r="C32" s="8" t="s">
        <v>4</v>
      </c>
      <c r="D32" s="27">
        <f t="shared" si="7"/>
        <v>687.0200000000001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28.23</v>
      </c>
      <c r="K32" s="29">
        <v>100</v>
      </c>
      <c r="L32" s="29">
        <v>179.79</v>
      </c>
      <c r="M32" s="29">
        <v>15</v>
      </c>
      <c r="N32" s="46">
        <v>33.6</v>
      </c>
      <c r="O32" s="29">
        <v>33.6</v>
      </c>
      <c r="P32" s="28">
        <v>33.6</v>
      </c>
      <c r="Q32" s="28">
        <v>131.6</v>
      </c>
      <c r="T32" s="79">
        <v>131.6</v>
      </c>
    </row>
    <row r="33" spans="1:20" ht="23.25">
      <c r="A33" s="52"/>
      <c r="B33" s="16" t="s">
        <v>27</v>
      </c>
      <c r="C33" s="17" t="s">
        <v>4</v>
      </c>
      <c r="D33" s="27">
        <f>E33+F33+G33+H33+I33+J33+K33+L33+M33+N33+O33+P33+Q33+T33</f>
        <v>6.5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5</v>
      </c>
      <c r="N33" s="46">
        <v>0</v>
      </c>
      <c r="O33" s="29">
        <v>0</v>
      </c>
      <c r="P33" s="28">
        <v>0</v>
      </c>
      <c r="Q33" s="28">
        <v>0</v>
      </c>
      <c r="T33" s="79">
        <v>1.5</v>
      </c>
    </row>
    <row r="34" spans="1:20" ht="47.25" customHeight="1">
      <c r="A34" s="6">
        <v>4</v>
      </c>
      <c r="B34" s="59" t="s">
        <v>28</v>
      </c>
      <c r="C34" s="4" t="s">
        <v>4</v>
      </c>
      <c r="D34" s="36">
        <f>D35+D37+D38+D39+D40+D41+D42+D43+D44+D45+D46+D47+D48+D49+D50+D51+D52</f>
        <v>45406.51</v>
      </c>
      <c r="E34" s="36">
        <f t="shared" ref="E34:N34" si="8">E35+E36+E37+E38+E39+E40+E41+E42+E43+E44+E45+E46+E47+E48+E49+E50+E51+E52</f>
        <v>2304</v>
      </c>
      <c r="F34" s="36">
        <f t="shared" si="8"/>
        <v>2370.8999999999996</v>
      </c>
      <c r="G34" s="36">
        <f t="shared" si="8"/>
        <v>2559.9499999999998</v>
      </c>
      <c r="H34" s="36">
        <f t="shared" si="8"/>
        <v>2226.1799999999998</v>
      </c>
      <c r="I34" s="36">
        <f t="shared" si="8"/>
        <v>2072.83</v>
      </c>
      <c r="J34" s="36">
        <f t="shared" si="8"/>
        <v>3438.02</v>
      </c>
      <c r="K34" s="36">
        <f t="shared" si="8"/>
        <v>3371.4299999999994</v>
      </c>
      <c r="L34" s="36">
        <f t="shared" si="8"/>
        <v>3230.78</v>
      </c>
      <c r="M34" s="36">
        <f t="shared" si="8"/>
        <v>3051.6899999999996</v>
      </c>
      <c r="N34" s="37">
        <f t="shared" si="8"/>
        <v>5000.17</v>
      </c>
      <c r="O34" s="36">
        <f>O35+O36+O37+O38+O39+O40+O41+O42+O43+O44+O45+O46+O47+O48+O49+O50+O51+O52</f>
        <v>4578.93</v>
      </c>
      <c r="P34" s="36">
        <f t="shared" ref="P34:T34" si="9">P35+P36+P37+P38+P39+P40+P41+P42+P43+P44+P45+P46+P47+P48+P49+P50+P51+P52</f>
        <v>3911.64</v>
      </c>
      <c r="Q34" s="36">
        <f t="shared" si="9"/>
        <v>3667.29</v>
      </c>
      <c r="R34" s="36">
        <f t="shared" si="9"/>
        <v>0</v>
      </c>
      <c r="S34" s="36">
        <f t="shared" si="9"/>
        <v>0</v>
      </c>
      <c r="T34" s="36">
        <f t="shared" si="9"/>
        <v>3634.7</v>
      </c>
    </row>
    <row r="35" spans="1:20" ht="33.75">
      <c r="A35" s="52"/>
      <c r="B35" s="60" t="s">
        <v>29</v>
      </c>
      <c r="C35" s="3" t="s">
        <v>4</v>
      </c>
      <c r="D35" s="29">
        <f>E35+F35+G35+H35+I35+J35+K35+L35+M35+N35+O35+P35+Q35+T35</f>
        <v>29405.47</v>
      </c>
      <c r="E35" s="29">
        <v>1540.1</v>
      </c>
      <c r="F35" s="29">
        <v>1565.6</v>
      </c>
      <c r="G35" s="29">
        <v>1880.29</v>
      </c>
      <c r="H35" s="29">
        <v>1814.28</v>
      </c>
      <c r="I35" s="29">
        <v>1830.36</v>
      </c>
      <c r="J35" s="29">
        <v>2000.29</v>
      </c>
      <c r="K35" s="29">
        <v>2032</v>
      </c>
      <c r="L35" s="29">
        <v>1992.93</v>
      </c>
      <c r="M35" s="29">
        <v>2368.29</v>
      </c>
      <c r="N35" s="46">
        <v>2246.6999999999998</v>
      </c>
      <c r="O35" s="30">
        <v>2673.51</v>
      </c>
      <c r="P35" s="42">
        <v>2494.2600000000002</v>
      </c>
      <c r="Q35" s="42">
        <v>2494.2600000000002</v>
      </c>
      <c r="T35" s="79">
        <v>2472.6</v>
      </c>
    </row>
    <row r="36" spans="1:20" ht="15.75" thickBot="1">
      <c r="A36" s="52"/>
      <c r="B36" s="18" t="s">
        <v>30</v>
      </c>
      <c r="C36" s="9" t="s">
        <v>4</v>
      </c>
      <c r="D36" s="29">
        <f t="shared" ref="D36:D52" si="10">E36+F36+G36+H36+I36+J36+K36+L36+M36+N36+O36+P36+Q36+T36</f>
        <v>12</v>
      </c>
      <c r="E36" s="29">
        <v>1</v>
      </c>
      <c r="F36" s="29">
        <v>1</v>
      </c>
      <c r="G36" s="29">
        <v>0</v>
      </c>
      <c r="H36" s="29">
        <v>1</v>
      </c>
      <c r="I36" s="29">
        <v>1</v>
      </c>
      <c r="J36" s="29">
        <v>0</v>
      </c>
      <c r="K36" s="29">
        <v>1</v>
      </c>
      <c r="L36" s="29">
        <v>1</v>
      </c>
      <c r="M36" s="29">
        <v>1</v>
      </c>
      <c r="N36" s="46">
        <v>1</v>
      </c>
      <c r="O36" s="29">
        <v>1</v>
      </c>
      <c r="P36" s="28">
        <v>1</v>
      </c>
      <c r="Q36" s="28">
        <v>1</v>
      </c>
      <c r="T36" s="79">
        <v>1</v>
      </c>
    </row>
    <row r="37" spans="1:20" ht="45.75" thickBot="1">
      <c r="A37" s="52"/>
      <c r="B37" s="18" t="s">
        <v>31</v>
      </c>
      <c r="C37" s="9" t="s">
        <v>4</v>
      </c>
      <c r="D37" s="29">
        <f t="shared" si="10"/>
        <v>28.35</v>
      </c>
      <c r="E37" s="29">
        <v>0.5</v>
      </c>
      <c r="F37" s="29">
        <v>0.5</v>
      </c>
      <c r="G37" s="29">
        <v>0</v>
      </c>
      <c r="H37" s="29">
        <v>2</v>
      </c>
      <c r="I37" s="29">
        <v>2</v>
      </c>
      <c r="J37" s="29">
        <v>0</v>
      </c>
      <c r="K37" s="29">
        <v>9.35</v>
      </c>
      <c r="L37" s="29">
        <v>2</v>
      </c>
      <c r="M37" s="29">
        <v>2</v>
      </c>
      <c r="N37" s="46">
        <v>2</v>
      </c>
      <c r="O37" s="29">
        <v>2</v>
      </c>
      <c r="P37" s="28">
        <v>2</v>
      </c>
      <c r="Q37" s="28">
        <v>2</v>
      </c>
      <c r="T37" s="79">
        <v>2</v>
      </c>
    </row>
    <row r="38" spans="1:20" ht="23.25" thickBot="1">
      <c r="A38" s="52"/>
      <c r="B38" s="18" t="s">
        <v>32</v>
      </c>
      <c r="C38" s="9" t="s">
        <v>4</v>
      </c>
      <c r="D38" s="29">
        <f t="shared" si="10"/>
        <v>456.90999999999997</v>
      </c>
      <c r="E38" s="29">
        <v>0.5</v>
      </c>
      <c r="F38" s="29">
        <v>0.5</v>
      </c>
      <c r="G38" s="29">
        <v>38.11</v>
      </c>
      <c r="H38" s="29">
        <v>2</v>
      </c>
      <c r="I38" s="29">
        <v>2</v>
      </c>
      <c r="J38" s="29">
        <v>0</v>
      </c>
      <c r="K38" s="29">
        <v>3.8</v>
      </c>
      <c r="L38" s="29">
        <v>1</v>
      </c>
      <c r="M38" s="29">
        <v>29</v>
      </c>
      <c r="N38" s="46">
        <v>70</v>
      </c>
      <c r="O38" s="29">
        <v>70</v>
      </c>
      <c r="P38" s="28">
        <v>80</v>
      </c>
      <c r="Q38" s="28">
        <v>80</v>
      </c>
      <c r="T38" s="79">
        <v>80</v>
      </c>
    </row>
    <row r="39" spans="1:20" ht="22.5">
      <c r="A39" s="52"/>
      <c r="B39" s="12" t="s">
        <v>33</v>
      </c>
      <c r="C39" s="13" t="s">
        <v>4</v>
      </c>
      <c r="D39" s="29">
        <f t="shared" si="10"/>
        <v>11620.22</v>
      </c>
      <c r="E39" s="29">
        <v>426.9</v>
      </c>
      <c r="F39" s="29">
        <v>468.2</v>
      </c>
      <c r="G39" s="29">
        <v>370.66</v>
      </c>
      <c r="H39" s="29">
        <v>327.57</v>
      </c>
      <c r="I39" s="29">
        <v>202.31</v>
      </c>
      <c r="J39" s="29">
        <v>1028.8499999999999</v>
      </c>
      <c r="K39" s="29">
        <v>809.07</v>
      </c>
      <c r="L39" s="29">
        <v>946.39</v>
      </c>
      <c r="M39" s="29">
        <v>444.37</v>
      </c>
      <c r="N39" s="46">
        <v>2070.39</v>
      </c>
      <c r="O39" s="29">
        <v>1357.99</v>
      </c>
      <c r="P39" s="28">
        <v>1259.95</v>
      </c>
      <c r="Q39" s="28">
        <v>1015.6</v>
      </c>
      <c r="T39" s="79">
        <v>891.97</v>
      </c>
    </row>
    <row r="40" spans="1:20" ht="24" customHeight="1">
      <c r="A40" s="52"/>
      <c r="B40" s="60" t="s">
        <v>34</v>
      </c>
      <c r="C40" s="3" t="s">
        <v>4</v>
      </c>
      <c r="D40" s="29">
        <f t="shared" si="10"/>
        <v>50.1</v>
      </c>
      <c r="E40" s="35">
        <v>0</v>
      </c>
      <c r="F40" s="35">
        <v>0.1</v>
      </c>
      <c r="G40" s="35">
        <v>0</v>
      </c>
      <c r="H40" s="35">
        <v>0</v>
      </c>
      <c r="I40" s="35">
        <v>0</v>
      </c>
      <c r="J40" s="35">
        <v>0</v>
      </c>
      <c r="K40" s="35">
        <v>50</v>
      </c>
      <c r="L40" s="35">
        <v>0</v>
      </c>
      <c r="M40" s="35">
        <v>0</v>
      </c>
      <c r="N40" s="49">
        <v>0</v>
      </c>
      <c r="O40" s="35">
        <v>0</v>
      </c>
      <c r="P40" s="28">
        <v>0</v>
      </c>
      <c r="Q40" s="28">
        <v>0</v>
      </c>
      <c r="T40" s="79"/>
    </row>
    <row r="41" spans="1:20" ht="34.5" thickBot="1">
      <c r="A41" s="52"/>
      <c r="B41" s="60" t="s">
        <v>35</v>
      </c>
      <c r="C41" s="9" t="s">
        <v>4</v>
      </c>
      <c r="D41" s="29">
        <f t="shared" si="10"/>
        <v>704.2299999999999</v>
      </c>
      <c r="E41" s="29">
        <v>62.4</v>
      </c>
      <c r="F41" s="29">
        <v>62.4</v>
      </c>
      <c r="G41" s="29">
        <v>59.15</v>
      </c>
      <c r="H41" s="29">
        <v>59.17</v>
      </c>
      <c r="I41" s="29">
        <v>0</v>
      </c>
      <c r="J41" s="29">
        <v>66.94</v>
      </c>
      <c r="K41" s="29">
        <v>65.849999999999994</v>
      </c>
      <c r="L41" s="29">
        <v>69.849999999999994</v>
      </c>
      <c r="M41" s="29">
        <v>61.95</v>
      </c>
      <c r="N41" s="46">
        <v>82.97</v>
      </c>
      <c r="O41" s="29">
        <v>0</v>
      </c>
      <c r="P41" s="28">
        <v>0</v>
      </c>
      <c r="Q41" s="28">
        <v>0</v>
      </c>
      <c r="T41" s="79">
        <v>113.55</v>
      </c>
    </row>
    <row r="42" spans="1:20" ht="15.75" thickBot="1">
      <c r="A42" s="52"/>
      <c r="B42" s="18" t="s">
        <v>36</v>
      </c>
      <c r="C42" s="9" t="s">
        <v>4</v>
      </c>
      <c r="D42" s="29">
        <f t="shared" si="10"/>
        <v>349.8</v>
      </c>
      <c r="E42" s="29">
        <v>56.6</v>
      </c>
      <c r="F42" s="29">
        <v>56.6</v>
      </c>
      <c r="G42" s="29">
        <v>56.6</v>
      </c>
      <c r="H42" s="29">
        <v>0</v>
      </c>
      <c r="I42" s="29">
        <v>0</v>
      </c>
      <c r="J42" s="29">
        <v>0</v>
      </c>
      <c r="K42" s="29">
        <v>60</v>
      </c>
      <c r="L42" s="29">
        <v>60</v>
      </c>
      <c r="M42" s="29">
        <v>60</v>
      </c>
      <c r="N42" s="46">
        <v>0</v>
      </c>
      <c r="O42" s="29">
        <v>0</v>
      </c>
      <c r="P42" s="28">
        <v>0</v>
      </c>
      <c r="Q42" s="28">
        <v>0</v>
      </c>
      <c r="T42" s="79"/>
    </row>
    <row r="43" spans="1:20" ht="36" customHeight="1" thickBot="1">
      <c r="A43" s="52"/>
      <c r="B43" s="18" t="s">
        <v>37</v>
      </c>
      <c r="C43" s="9" t="s">
        <v>4</v>
      </c>
      <c r="D43" s="29">
        <f t="shared" si="10"/>
        <v>32</v>
      </c>
      <c r="E43" s="29">
        <v>16</v>
      </c>
      <c r="F43" s="29">
        <v>16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46">
        <v>0</v>
      </c>
      <c r="O43" s="29">
        <v>0</v>
      </c>
      <c r="P43" s="28">
        <v>0</v>
      </c>
      <c r="Q43" s="28">
        <v>0</v>
      </c>
      <c r="T43" s="79"/>
    </row>
    <row r="44" spans="1:20" ht="57" customHeight="1" thickBot="1">
      <c r="A44" s="52"/>
      <c r="B44" s="18" t="s">
        <v>38</v>
      </c>
      <c r="C44" s="9" t="s">
        <v>4</v>
      </c>
      <c r="D44" s="29">
        <f t="shared" si="10"/>
        <v>1078.9100000000001</v>
      </c>
      <c r="E44" s="29">
        <v>200</v>
      </c>
      <c r="F44" s="29">
        <v>200</v>
      </c>
      <c r="G44" s="29">
        <v>155.13999999999999</v>
      </c>
      <c r="H44" s="29">
        <v>0.16</v>
      </c>
      <c r="I44" s="29">
        <v>0.16</v>
      </c>
      <c r="J44" s="29">
        <v>222.07</v>
      </c>
      <c r="K44" s="29">
        <v>224.46</v>
      </c>
      <c r="L44" s="29">
        <v>2.2999999999999998</v>
      </c>
      <c r="M44" s="29">
        <v>2.52</v>
      </c>
      <c r="N44" s="46">
        <v>65.23</v>
      </c>
      <c r="O44" s="29">
        <v>1.93</v>
      </c>
      <c r="P44" s="28">
        <v>1.93</v>
      </c>
      <c r="Q44" s="28">
        <v>1.93</v>
      </c>
      <c r="T44" s="79">
        <v>1.08</v>
      </c>
    </row>
    <row r="45" spans="1:20" ht="39" customHeight="1" thickBot="1">
      <c r="A45" s="52"/>
      <c r="B45" s="18" t="s">
        <v>39</v>
      </c>
      <c r="C45" s="9" t="s">
        <v>4</v>
      </c>
      <c r="D45" s="29">
        <f t="shared" si="10"/>
        <v>20</v>
      </c>
      <c r="E45" s="29">
        <v>0</v>
      </c>
      <c r="F45" s="29">
        <v>0</v>
      </c>
      <c r="G45" s="29">
        <v>0</v>
      </c>
      <c r="H45" s="29">
        <v>20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46">
        <v>0</v>
      </c>
      <c r="O45" s="29">
        <v>0</v>
      </c>
      <c r="P45" s="28">
        <v>0</v>
      </c>
      <c r="Q45" s="28">
        <v>0</v>
      </c>
      <c r="T45" s="79"/>
    </row>
    <row r="46" spans="1:20" ht="57.75" customHeight="1">
      <c r="A46" s="52"/>
      <c r="B46" s="12" t="s">
        <v>40</v>
      </c>
      <c r="C46" s="13" t="s">
        <v>4</v>
      </c>
      <c r="D46" s="29">
        <f t="shared" si="10"/>
        <v>308.74</v>
      </c>
      <c r="E46" s="35">
        <v>0</v>
      </c>
      <c r="F46" s="35">
        <v>0</v>
      </c>
      <c r="G46" s="35">
        <v>0</v>
      </c>
      <c r="H46" s="35">
        <v>0</v>
      </c>
      <c r="I46" s="35">
        <v>30</v>
      </c>
      <c r="J46" s="35">
        <v>19.079999999999998</v>
      </c>
      <c r="K46" s="35">
        <v>18.16</v>
      </c>
      <c r="L46" s="35">
        <v>39.06</v>
      </c>
      <c r="M46" s="35">
        <v>39.06</v>
      </c>
      <c r="N46" s="49">
        <v>63.38</v>
      </c>
      <c r="O46" s="35">
        <v>100</v>
      </c>
      <c r="P46" s="38">
        <v>0</v>
      </c>
      <c r="Q46" s="38">
        <v>0</v>
      </c>
      <c r="T46" s="79"/>
    </row>
    <row r="47" spans="1:20" ht="135">
      <c r="A47" s="65"/>
      <c r="B47" s="61" t="s">
        <v>41</v>
      </c>
      <c r="C47" s="3" t="s">
        <v>4</v>
      </c>
      <c r="D47" s="29">
        <f t="shared" si="10"/>
        <v>18.5</v>
      </c>
      <c r="E47" s="39">
        <v>0</v>
      </c>
      <c r="F47" s="39">
        <v>0</v>
      </c>
      <c r="G47" s="39">
        <v>0</v>
      </c>
      <c r="H47" s="39">
        <v>0</v>
      </c>
      <c r="I47" s="39">
        <v>5</v>
      </c>
      <c r="J47" s="39">
        <v>1.5</v>
      </c>
      <c r="K47" s="39">
        <v>1.5</v>
      </c>
      <c r="L47" s="39">
        <v>1.5</v>
      </c>
      <c r="M47" s="39">
        <v>1.5</v>
      </c>
      <c r="N47" s="46">
        <v>1.5</v>
      </c>
      <c r="O47" s="39">
        <v>1.5</v>
      </c>
      <c r="P47" s="28">
        <v>1.5</v>
      </c>
      <c r="Q47" s="28">
        <v>1.5</v>
      </c>
      <c r="T47" s="79">
        <v>1.5</v>
      </c>
    </row>
    <row r="48" spans="1:20" ht="94.5" customHeight="1">
      <c r="A48" s="52"/>
      <c r="B48" s="62" t="s">
        <v>42</v>
      </c>
      <c r="C48" s="19" t="s">
        <v>4</v>
      </c>
      <c r="D48" s="29">
        <f t="shared" si="10"/>
        <v>9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1</v>
      </c>
      <c r="K48" s="40">
        <v>1</v>
      </c>
      <c r="L48" s="40">
        <v>1</v>
      </c>
      <c r="M48" s="40">
        <v>1</v>
      </c>
      <c r="N48" s="50">
        <v>1</v>
      </c>
      <c r="O48" s="40">
        <v>1</v>
      </c>
      <c r="P48" s="41">
        <v>1</v>
      </c>
      <c r="Q48" s="41">
        <v>1</v>
      </c>
      <c r="T48" s="79">
        <v>1</v>
      </c>
    </row>
    <row r="49" spans="1:20" ht="22.5">
      <c r="A49" s="52"/>
      <c r="B49" s="60" t="s">
        <v>43</v>
      </c>
      <c r="C49" s="3" t="s">
        <v>4</v>
      </c>
      <c r="D49" s="29">
        <f t="shared" si="10"/>
        <v>251.99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98.29</v>
      </c>
      <c r="K49" s="29">
        <v>47.95</v>
      </c>
      <c r="L49" s="29">
        <v>23.75</v>
      </c>
      <c r="M49" s="29">
        <v>41</v>
      </c>
      <c r="N49" s="46">
        <v>41</v>
      </c>
      <c r="O49" s="29">
        <v>0</v>
      </c>
      <c r="P49" s="28">
        <v>0</v>
      </c>
      <c r="Q49" s="28">
        <v>0</v>
      </c>
      <c r="T49" s="79"/>
    </row>
    <row r="50" spans="1:20" ht="59.25" customHeight="1">
      <c r="A50" s="52"/>
      <c r="B50" s="12" t="s">
        <v>44</v>
      </c>
      <c r="C50" s="13" t="s">
        <v>4</v>
      </c>
      <c r="D50" s="29">
        <f t="shared" si="10"/>
        <v>47.29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47.29</v>
      </c>
      <c r="L50" s="29">
        <v>0</v>
      </c>
      <c r="M50" s="29">
        <v>0</v>
      </c>
      <c r="N50" s="46">
        <v>0</v>
      </c>
      <c r="O50" s="29">
        <v>0</v>
      </c>
      <c r="P50" s="28">
        <v>0</v>
      </c>
      <c r="Q50" s="28">
        <v>0</v>
      </c>
      <c r="T50" s="79"/>
    </row>
    <row r="51" spans="1:20" ht="82.5" customHeight="1">
      <c r="A51" s="52"/>
      <c r="B51" s="60" t="s">
        <v>45</v>
      </c>
      <c r="C51" s="3" t="s">
        <v>6</v>
      </c>
      <c r="D51" s="29">
        <f t="shared" si="10"/>
        <v>90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90</v>
      </c>
      <c r="M51" s="29">
        <v>0</v>
      </c>
      <c r="N51" s="46">
        <v>0</v>
      </c>
      <c r="O51" s="29">
        <v>0</v>
      </c>
      <c r="P51" s="28">
        <v>0</v>
      </c>
      <c r="Q51" s="28">
        <v>0</v>
      </c>
      <c r="T51" s="79"/>
    </row>
    <row r="52" spans="1:20" ht="22.5">
      <c r="A52" s="22"/>
      <c r="B52" s="61" t="s">
        <v>50</v>
      </c>
      <c r="C52" s="3" t="s">
        <v>6</v>
      </c>
      <c r="D52" s="29">
        <f t="shared" si="10"/>
        <v>935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51">
        <v>355</v>
      </c>
      <c r="O52" s="39">
        <v>370</v>
      </c>
      <c r="P52" s="43">
        <v>70</v>
      </c>
      <c r="Q52" s="43">
        <v>70</v>
      </c>
      <c r="T52" s="79">
        <v>70</v>
      </c>
    </row>
  </sheetData>
  <mergeCells count="8">
    <mergeCell ref="B8:B10"/>
    <mergeCell ref="A1:Q1"/>
    <mergeCell ref="A2:Q2"/>
    <mergeCell ref="A3:Q3"/>
    <mergeCell ref="A5:Q5"/>
    <mergeCell ref="A8:A10"/>
    <mergeCell ref="C8:C10"/>
    <mergeCell ref="D8:T9"/>
  </mergeCells>
  <pageMargins left="0.7" right="0.7" top="0.75" bottom="0.75" header="0.3" footer="0.3"/>
  <pageSetup paperSize="9" scale="73" fitToHeight="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Sergeevka</cp:lastModifiedBy>
  <cp:lastPrinted>2023-11-01T03:27:13Z</cp:lastPrinted>
  <dcterms:created xsi:type="dcterms:W3CDTF">2023-10-31T10:01:42Z</dcterms:created>
  <dcterms:modified xsi:type="dcterms:W3CDTF">2024-11-18T09:12:14Z</dcterms:modified>
</cp:coreProperties>
</file>